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22-2024 годы\Для ГорСовета\Пояснительная записка и приложения к ней\"/>
    </mc:Choice>
  </mc:AlternateContent>
  <bookViews>
    <workbookView xWindow="-120" yWindow="-120" windowWidth="24240" windowHeight="13140"/>
  </bookViews>
  <sheets>
    <sheet name="имущество" sheetId="2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2" l="1"/>
  <c r="G17" i="2"/>
  <c r="G18" i="2" s="1"/>
  <c r="F18" i="2"/>
  <c r="H9" i="2" l="1"/>
  <c r="H14" i="2" l="1"/>
  <c r="I9" i="2" l="1"/>
  <c r="J9" i="2" s="1"/>
  <c r="E15" i="2" l="1"/>
  <c r="E19" i="2"/>
  <c r="K9" i="2" l="1"/>
  <c r="D17" i="2" l="1"/>
  <c r="D14" i="2"/>
  <c r="D20" i="2" s="1"/>
  <c r="D19" i="2" s="1"/>
  <c r="F13" i="2"/>
  <c r="F14" i="2" s="1"/>
  <c r="H16" i="2"/>
  <c r="H19" i="2" s="1"/>
  <c r="H20" i="2" s="1"/>
  <c r="G13" i="2"/>
  <c r="G14" i="2" s="1"/>
  <c r="G19" i="2" s="1"/>
  <c r="G20" i="2" s="1"/>
  <c r="F19" i="2" l="1"/>
  <c r="F20" i="2"/>
  <c r="D13" i="2"/>
  <c r="I13" i="2"/>
  <c r="I14" i="2" s="1"/>
  <c r="G16" i="2"/>
  <c r="K13" i="2"/>
  <c r="K14" i="2" s="1"/>
  <c r="K16" i="2" s="1"/>
  <c r="J13" i="2"/>
  <c r="J14" i="2" s="1"/>
  <c r="J16" i="2" s="1"/>
  <c r="F16" i="2"/>
  <c r="I16" i="2" l="1"/>
  <c r="I19" i="2" s="1"/>
  <c r="I20" i="2" s="1"/>
  <c r="J19" i="2"/>
  <c r="J20" i="2" s="1"/>
  <c r="K19" i="2"/>
  <c r="K20" i="2" s="1"/>
</calcChain>
</file>

<file path=xl/sharedStrings.xml><?xml version="1.0" encoding="utf-8"?>
<sst xmlns="http://schemas.openxmlformats.org/spreadsheetml/2006/main" count="53" uniqueCount="39">
  <si>
    <t>Код показателя</t>
  </si>
  <si>
    <t>Наименование показателя</t>
  </si>
  <si>
    <t>Единицы измерения</t>
  </si>
  <si>
    <t>2011 Отчет</t>
  </si>
  <si>
    <t>1</t>
  </si>
  <si>
    <t>I. Имущество налогоплательщиков, зарегистрированное в налоговых органах</t>
  </si>
  <si>
    <t>тыс. руб.</t>
  </si>
  <si>
    <t>2</t>
  </si>
  <si>
    <t>II. Имущество налогоплательщиков, подлежащее налогообложению, с учетом предоставленных льгот</t>
  </si>
  <si>
    <t>3</t>
  </si>
  <si>
    <t>III. Сумма начисленного налога, всего</t>
  </si>
  <si>
    <t>4</t>
  </si>
  <si>
    <t>IV. Норматив отчислений</t>
  </si>
  <si>
    <t>5</t>
  </si>
  <si>
    <t>Местный бюджет</t>
  </si>
  <si>
    <t>%</t>
  </si>
  <si>
    <t>6</t>
  </si>
  <si>
    <t>V. Сумма налога, подлежащая зачислению в бюджет, всего, в том числе:</t>
  </si>
  <si>
    <t>7</t>
  </si>
  <si>
    <t>8</t>
  </si>
  <si>
    <t>9</t>
  </si>
  <si>
    <t>10</t>
  </si>
  <si>
    <t>11</t>
  </si>
  <si>
    <t>12</t>
  </si>
  <si>
    <t>13</t>
  </si>
  <si>
    <t>VI. Уровень собираемости</t>
  </si>
  <si>
    <t>VII. Изменение недоимки</t>
  </si>
  <si>
    <t>VIII. Сумма налога с учетом  недоимки</t>
  </si>
  <si>
    <t>2015 факт</t>
  </si>
  <si>
    <t>к пояснительной записке</t>
  </si>
  <si>
    <t>2022</t>
  </si>
  <si>
    <t>2023</t>
  </si>
  <si>
    <t xml:space="preserve"> Налог на имущество физических лиц на 2022-2024 годы</t>
  </si>
  <si>
    <t>2019 Факт</t>
  </si>
  <si>
    <t>2020факт</t>
  </si>
  <si>
    <t xml:space="preserve">2021 оценка </t>
  </si>
  <si>
    <t>2024</t>
  </si>
  <si>
    <t>Приложение 9</t>
  </si>
  <si>
    <t xml:space="preserve">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</si>
</sst>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 indent="1"/>
    </xf>
    <xf numFmtId="49" fontId="6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164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/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6"/>
  <sheetViews>
    <sheetView tabSelected="1" workbookViewId="0">
      <selection activeCell="R8" sqref="Q8:R8"/>
    </sheetView>
  </sheetViews>
  <sheetFormatPr defaultRowHeight="15" x14ac:dyDescent="0.25"/>
  <cols>
    <col min="1" max="1" width="8.7109375" style="19" customWidth="1"/>
    <col min="2" max="2" width="37.7109375" style="6" customWidth="1"/>
    <col min="3" max="3" width="10.7109375" customWidth="1"/>
    <col min="4" max="4" width="16.42578125" hidden="1" customWidth="1"/>
    <col min="5" max="5" width="23.42578125" style="19" hidden="1" customWidth="1"/>
    <col min="6" max="6" width="14.7109375" style="19" customWidth="1"/>
    <col min="7" max="7" width="15.5703125" style="19" customWidth="1"/>
    <col min="8" max="8" width="15.42578125" style="19" customWidth="1"/>
    <col min="9" max="9" width="15.5703125" style="19" customWidth="1"/>
    <col min="10" max="10" width="15.140625" style="19" customWidth="1"/>
    <col min="11" max="11" width="11.5703125" style="19" customWidth="1"/>
  </cols>
  <sheetData>
    <row r="1" spans="1:11" x14ac:dyDescent="0.25">
      <c r="A1" s="36" t="s">
        <v>38</v>
      </c>
      <c r="B1" s="36"/>
      <c r="C1" s="36"/>
      <c r="D1" s="36"/>
      <c r="E1" s="36"/>
      <c r="F1" s="36"/>
      <c r="G1" s="36"/>
      <c r="H1" s="41" t="s">
        <v>37</v>
      </c>
      <c r="I1" s="41"/>
      <c r="J1" s="41"/>
      <c r="K1" s="41"/>
    </row>
    <row r="2" spans="1:11" x14ac:dyDescent="0.25">
      <c r="A2" s="37"/>
      <c r="B2" s="37"/>
      <c r="C2" s="37"/>
      <c r="D2" s="37"/>
      <c r="E2" s="37"/>
      <c r="F2" s="41" t="s">
        <v>29</v>
      </c>
      <c r="G2" s="41"/>
      <c r="H2" s="41"/>
      <c r="I2" s="41"/>
      <c r="J2" s="41"/>
      <c r="K2" s="41"/>
    </row>
    <row r="3" spans="1:11" x14ac:dyDescent="0.25">
      <c r="A3" s="37"/>
      <c r="B3" s="37"/>
      <c r="C3" s="37"/>
      <c r="D3" s="37"/>
      <c r="E3" s="37"/>
      <c r="F3" s="38"/>
      <c r="G3" s="38"/>
      <c r="H3" s="38"/>
      <c r="I3" s="38"/>
      <c r="J3" s="38"/>
      <c r="K3" s="38"/>
    </row>
    <row r="4" spans="1:11" x14ac:dyDescent="0.25">
      <c r="A4" s="39" t="s">
        <v>32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s="4" customFormat="1" x14ac:dyDescent="0.25">
      <c r="A6" s="11"/>
      <c r="B6" s="7"/>
      <c r="C6" s="8"/>
      <c r="D6" s="9"/>
      <c r="E6" s="9"/>
      <c r="F6" s="10">
        <v>1.4810000000000001</v>
      </c>
      <c r="G6" s="10">
        <v>1.518</v>
      </c>
      <c r="H6" s="10">
        <v>1.1000000000000001</v>
      </c>
      <c r="I6" s="10">
        <v>1.1000000000000001</v>
      </c>
      <c r="J6" s="10">
        <v>1.1000000000000001</v>
      </c>
      <c r="K6" s="10">
        <v>1.1000000000000001</v>
      </c>
    </row>
    <row r="7" spans="1:11" ht="42.75" x14ac:dyDescent="0.25">
      <c r="A7" s="11" t="s">
        <v>0</v>
      </c>
      <c r="B7" s="11" t="s">
        <v>1</v>
      </c>
      <c r="C7" s="11" t="s">
        <v>2</v>
      </c>
      <c r="D7" s="11" t="s">
        <v>3</v>
      </c>
      <c r="E7" s="11" t="s">
        <v>28</v>
      </c>
      <c r="F7" s="12" t="s">
        <v>33</v>
      </c>
      <c r="G7" s="12" t="s">
        <v>34</v>
      </c>
      <c r="H7" s="12" t="s">
        <v>35</v>
      </c>
      <c r="I7" s="35" t="s">
        <v>30</v>
      </c>
      <c r="J7" s="35" t="s">
        <v>31</v>
      </c>
      <c r="K7" s="35" t="s">
        <v>36</v>
      </c>
    </row>
    <row r="8" spans="1:11" ht="31.5" customHeight="1" x14ac:dyDescent="0.25">
      <c r="A8" s="17" t="s">
        <v>4</v>
      </c>
      <c r="B8" s="13" t="s">
        <v>5</v>
      </c>
      <c r="C8" s="14" t="s">
        <v>6</v>
      </c>
      <c r="D8" s="15">
        <v>885829.95</v>
      </c>
      <c r="E8" s="20">
        <v>5071766.75</v>
      </c>
      <c r="F8" s="21">
        <v>6809521.2000000002</v>
      </c>
      <c r="G8" s="22">
        <v>7638005</v>
      </c>
      <c r="H8" s="22">
        <v>10877138</v>
      </c>
      <c r="I8" s="22">
        <v>11026271</v>
      </c>
      <c r="J8" s="22">
        <v>11147560</v>
      </c>
      <c r="K8" s="22">
        <v>11270183</v>
      </c>
    </row>
    <row r="9" spans="1:11" s="4" customFormat="1" ht="54" hidden="1" customHeight="1" x14ac:dyDescent="0.25">
      <c r="A9" s="11" t="s">
        <v>7</v>
      </c>
      <c r="B9" s="7" t="s">
        <v>8</v>
      </c>
      <c r="C9" s="8" t="s">
        <v>6</v>
      </c>
      <c r="D9" s="28">
        <v>727574</v>
      </c>
      <c r="E9" s="31">
        <v>328253</v>
      </c>
      <c r="F9" s="31">
        <v>370516</v>
      </c>
      <c r="G9" s="32">
        <v>411433</v>
      </c>
      <c r="H9" s="32">
        <f>F9*H6</f>
        <v>407567.60000000003</v>
      </c>
      <c r="I9" s="30">
        <f>G9*I6</f>
        <v>452576.30000000005</v>
      </c>
      <c r="J9" s="32">
        <f>I9*J6</f>
        <v>497833.93000000011</v>
      </c>
      <c r="K9" s="32">
        <f>J9</f>
        <v>497833.93000000011</v>
      </c>
    </row>
    <row r="10" spans="1:11" x14ac:dyDescent="0.25">
      <c r="A10" s="17" t="s">
        <v>9</v>
      </c>
      <c r="B10" s="13" t="s">
        <v>10</v>
      </c>
      <c r="C10" s="14" t="s">
        <v>6</v>
      </c>
      <c r="D10" s="15"/>
      <c r="E10" s="20">
        <v>13444</v>
      </c>
      <c r="F10" s="21">
        <v>18360.900000000001</v>
      </c>
      <c r="G10" s="23">
        <v>17366</v>
      </c>
      <c r="H10" s="23">
        <v>17366</v>
      </c>
      <c r="I10" s="22">
        <v>14167</v>
      </c>
      <c r="J10" s="23">
        <v>14252</v>
      </c>
      <c r="K10" s="23">
        <v>14337.5</v>
      </c>
    </row>
    <row r="11" spans="1:11" x14ac:dyDescent="0.25">
      <c r="A11" s="17" t="s">
        <v>11</v>
      </c>
      <c r="B11" s="13" t="s">
        <v>12</v>
      </c>
      <c r="C11" s="14"/>
      <c r="D11" s="15"/>
      <c r="E11" s="24"/>
      <c r="F11" s="23"/>
      <c r="G11" s="23"/>
      <c r="H11" s="23"/>
      <c r="I11" s="23"/>
      <c r="J11" s="23"/>
      <c r="K11" s="23"/>
    </row>
    <row r="12" spans="1:11" x14ac:dyDescent="0.25">
      <c r="A12" s="17" t="s">
        <v>13</v>
      </c>
      <c r="B12" s="16" t="s">
        <v>14</v>
      </c>
      <c r="C12" s="14" t="s">
        <v>15</v>
      </c>
      <c r="D12" s="15">
        <v>100</v>
      </c>
      <c r="E12" s="20">
        <v>100</v>
      </c>
      <c r="F12" s="23">
        <v>100</v>
      </c>
      <c r="G12" s="23">
        <v>100</v>
      </c>
      <c r="H12" s="23">
        <v>100</v>
      </c>
      <c r="I12" s="23">
        <v>100</v>
      </c>
      <c r="J12" s="23">
        <v>100</v>
      </c>
      <c r="K12" s="23">
        <v>100</v>
      </c>
    </row>
    <row r="13" spans="1:11" ht="45" x14ac:dyDescent="0.25">
      <c r="A13" s="17" t="s">
        <v>16</v>
      </c>
      <c r="B13" s="13" t="s">
        <v>17</v>
      </c>
      <c r="C13" s="14" t="s">
        <v>6</v>
      </c>
      <c r="D13" s="15">
        <f>D14</f>
        <v>0</v>
      </c>
      <c r="E13" s="20">
        <v>13444</v>
      </c>
      <c r="F13" s="23">
        <f>F10</f>
        <v>18360.900000000001</v>
      </c>
      <c r="G13" s="23">
        <f t="shared" ref="G13:J13" si="0">G10</f>
        <v>17366</v>
      </c>
      <c r="H13" s="23">
        <v>17366</v>
      </c>
      <c r="I13" s="23">
        <f>I10</f>
        <v>14167</v>
      </c>
      <c r="J13" s="23">
        <f t="shared" si="0"/>
        <v>14252</v>
      </c>
      <c r="K13" s="23">
        <f t="shared" ref="K13" si="1">K10</f>
        <v>14337.5</v>
      </c>
    </row>
    <row r="14" spans="1:11" x14ac:dyDescent="0.25">
      <c r="A14" s="17" t="s">
        <v>18</v>
      </c>
      <c r="B14" s="16" t="s">
        <v>14</v>
      </c>
      <c r="C14" s="14" t="s">
        <v>6</v>
      </c>
      <c r="D14" s="15">
        <f>D10*D12/100</f>
        <v>0</v>
      </c>
      <c r="E14" s="20">
        <v>13444</v>
      </c>
      <c r="F14" s="23">
        <f>F13*F12/100</f>
        <v>18360.900000000001</v>
      </c>
      <c r="G14" s="23">
        <f t="shared" ref="G14:J14" si="2">G13*G12/100</f>
        <v>17366</v>
      </c>
      <c r="H14" s="23">
        <f>H13*H12/100</f>
        <v>17366</v>
      </c>
      <c r="I14" s="23">
        <f t="shared" si="2"/>
        <v>14167</v>
      </c>
      <c r="J14" s="23">
        <f t="shared" si="2"/>
        <v>14252</v>
      </c>
      <c r="K14" s="23">
        <f t="shared" ref="K14" si="3">K13*K12/100</f>
        <v>14337.5</v>
      </c>
    </row>
    <row r="15" spans="1:11" s="4" customFormat="1" x14ac:dyDescent="0.25">
      <c r="A15" s="11" t="s">
        <v>19</v>
      </c>
      <c r="B15" s="27" t="s">
        <v>25</v>
      </c>
      <c r="C15" s="8" t="s">
        <v>15</v>
      </c>
      <c r="D15" s="28"/>
      <c r="E15" s="29">
        <f>E16/E14*100</f>
        <v>2.8577804224933052</v>
      </c>
      <c r="F15" s="33">
        <v>80</v>
      </c>
      <c r="G15" s="34">
        <v>96</v>
      </c>
      <c r="H15" s="34">
        <v>96</v>
      </c>
      <c r="I15" s="34">
        <v>96</v>
      </c>
      <c r="J15" s="34">
        <v>96</v>
      </c>
      <c r="K15" s="34">
        <v>96</v>
      </c>
    </row>
    <row r="16" spans="1:11" x14ac:dyDescent="0.25">
      <c r="A16" s="17" t="s">
        <v>20</v>
      </c>
      <c r="B16" s="16" t="s">
        <v>14</v>
      </c>
      <c r="C16" s="14" t="s">
        <v>6</v>
      </c>
      <c r="D16" s="15"/>
      <c r="E16" s="23">
        <v>384.2</v>
      </c>
      <c r="F16" s="23">
        <f>F14*F15%</f>
        <v>14688.720000000001</v>
      </c>
      <c r="G16" s="23">
        <f>G14*G15%</f>
        <v>16671.36</v>
      </c>
      <c r="H16" s="23">
        <f>H14*H15%</f>
        <v>16671.36</v>
      </c>
      <c r="I16" s="23">
        <f>I14*I15%+0.1</f>
        <v>13600.42</v>
      </c>
      <c r="J16" s="23">
        <f>J14*J15%+0.1</f>
        <v>13682.02</v>
      </c>
      <c r="K16" s="23">
        <f>K14*K15%+0.1</f>
        <v>13764.1</v>
      </c>
    </row>
    <row r="17" spans="1:11" x14ac:dyDescent="0.25">
      <c r="A17" s="17" t="s">
        <v>21</v>
      </c>
      <c r="B17" s="13" t="s">
        <v>26</v>
      </c>
      <c r="C17" s="14" t="s">
        <v>6</v>
      </c>
      <c r="D17" s="15">
        <f>D18</f>
        <v>171.98</v>
      </c>
      <c r="E17" s="20">
        <v>-40.4</v>
      </c>
      <c r="F17" s="25">
        <v>-2890.7</v>
      </c>
      <c r="G17" s="25">
        <f>-5023+643.1</f>
        <v>-4379.8999999999996</v>
      </c>
      <c r="H17" s="25">
        <v>-2271.4</v>
      </c>
      <c r="I17" s="25">
        <f>2441.2-186.6</f>
        <v>2254.6</v>
      </c>
      <c r="J17" s="25">
        <v>2254.6</v>
      </c>
      <c r="K17" s="25">
        <v>2254.6</v>
      </c>
    </row>
    <row r="18" spans="1:11" x14ac:dyDescent="0.25">
      <c r="A18" s="17" t="s">
        <v>22</v>
      </c>
      <c r="B18" s="16" t="s">
        <v>14</v>
      </c>
      <c r="C18" s="14" t="s">
        <v>6</v>
      </c>
      <c r="D18" s="15">
        <v>171.98</v>
      </c>
      <c r="E18" s="20">
        <v>-40.4</v>
      </c>
      <c r="F18" s="25">
        <f>-2890.3-0.4</f>
        <v>-2890.7000000000003</v>
      </c>
      <c r="G18" s="26">
        <f>G17</f>
        <v>-4379.8999999999996</v>
      </c>
      <c r="H18" s="25">
        <v>-2271.4</v>
      </c>
      <c r="I18" s="25">
        <v>2254.6</v>
      </c>
      <c r="J18" s="25">
        <v>2254.6</v>
      </c>
      <c r="K18" s="25">
        <v>2254.6</v>
      </c>
    </row>
    <row r="19" spans="1:11" ht="30" x14ac:dyDescent="0.25">
      <c r="A19" s="17" t="s">
        <v>23</v>
      </c>
      <c r="B19" s="13" t="s">
        <v>27</v>
      </c>
      <c r="C19" s="14" t="s">
        <v>6</v>
      </c>
      <c r="D19" s="15">
        <f>D20</f>
        <v>171.98</v>
      </c>
      <c r="E19" s="22">
        <f>E14+E17</f>
        <v>13403.6</v>
      </c>
      <c r="F19" s="22">
        <f>F14+F17</f>
        <v>15470.2</v>
      </c>
      <c r="G19" s="22">
        <f>G14+G17</f>
        <v>12986.1</v>
      </c>
      <c r="H19" s="22">
        <f>H16+H17</f>
        <v>14399.960000000001</v>
      </c>
      <c r="I19" s="22">
        <f t="shared" ref="I19:J19" si="4">I16+I17</f>
        <v>15855.02</v>
      </c>
      <c r="J19" s="22">
        <f t="shared" si="4"/>
        <v>15936.62</v>
      </c>
      <c r="K19" s="22">
        <f t="shared" ref="K19" si="5">K16+K17</f>
        <v>16018.7</v>
      </c>
    </row>
    <row r="20" spans="1:11" s="4" customFormat="1" x14ac:dyDescent="0.25">
      <c r="A20" s="11" t="s">
        <v>24</v>
      </c>
      <c r="B20" s="27" t="s">
        <v>14</v>
      </c>
      <c r="C20" s="8" t="s">
        <v>6</v>
      </c>
      <c r="D20" s="28">
        <f>D14+D18</f>
        <v>171.98</v>
      </c>
      <c r="E20" s="29">
        <v>13403.6</v>
      </c>
      <c r="F20" s="30">
        <f>F14+F18</f>
        <v>15470.2</v>
      </c>
      <c r="G20" s="30">
        <f>G19</f>
        <v>12986.1</v>
      </c>
      <c r="H20" s="30">
        <f>H19</f>
        <v>14399.960000000001</v>
      </c>
      <c r="I20" s="30">
        <f t="shared" ref="I20:J20" si="6">I19</f>
        <v>15855.02</v>
      </c>
      <c r="J20" s="30">
        <f t="shared" si="6"/>
        <v>15936.62</v>
      </c>
      <c r="K20" s="30">
        <f t="shared" ref="K20" si="7">K19</f>
        <v>16018.7</v>
      </c>
    </row>
    <row r="21" spans="1:11" x14ac:dyDescent="0.25">
      <c r="A21" s="18"/>
      <c r="B21" s="5"/>
      <c r="C21" s="1"/>
      <c r="D21" s="2"/>
      <c r="E21" s="2"/>
      <c r="F21" s="2"/>
      <c r="G21" s="2"/>
      <c r="H21" s="2"/>
      <c r="I21" s="2"/>
      <c r="J21" s="2"/>
    </row>
    <row r="22" spans="1:11" x14ac:dyDescent="0.25">
      <c r="A22" s="18"/>
      <c r="B22" s="5"/>
      <c r="C22" s="1"/>
      <c r="D22" s="3"/>
      <c r="E22" s="3"/>
      <c r="F22" s="3"/>
      <c r="G22" s="3"/>
      <c r="H22" s="3"/>
      <c r="I22" s="3"/>
      <c r="J22" s="3"/>
    </row>
    <row r="23" spans="1:11" x14ac:dyDescent="0.25">
      <c r="A23" s="18"/>
      <c r="B23" s="5"/>
      <c r="C23" s="1"/>
      <c r="D23" s="3"/>
      <c r="E23" s="3"/>
      <c r="F23" s="3"/>
      <c r="G23" s="3"/>
      <c r="H23" s="3"/>
      <c r="I23" s="3"/>
      <c r="J23" s="3"/>
    </row>
    <row r="24" spans="1:11" x14ac:dyDescent="0.25">
      <c r="A24" s="18"/>
      <c r="B24" s="5"/>
      <c r="C24" s="1"/>
      <c r="D24" s="3"/>
      <c r="E24" s="3"/>
      <c r="F24" s="3"/>
      <c r="G24" s="3"/>
      <c r="H24" s="3"/>
      <c r="I24" s="3"/>
      <c r="J24" s="3"/>
    </row>
    <row r="25" spans="1:11" x14ac:dyDescent="0.25">
      <c r="A25" s="18"/>
      <c r="B25" s="5"/>
      <c r="C25" s="1"/>
      <c r="D25" s="3"/>
      <c r="E25" s="3"/>
      <c r="F25" s="3"/>
      <c r="G25" s="3"/>
      <c r="H25" s="3"/>
      <c r="I25" s="3"/>
      <c r="J25" s="3"/>
    </row>
    <row r="26" spans="1:11" x14ac:dyDescent="0.25">
      <c r="A26" s="18"/>
      <c r="B26" s="5"/>
      <c r="C26" s="1"/>
      <c r="D26" s="3"/>
      <c r="E26" s="3"/>
      <c r="F26" s="3"/>
      <c r="G26" s="3"/>
      <c r="H26" s="3"/>
      <c r="I26" s="3"/>
      <c r="J26" s="3"/>
    </row>
  </sheetData>
  <mergeCells count="5">
    <mergeCell ref="A4:K4"/>
    <mergeCell ref="A5:K5"/>
    <mergeCell ref="F2:K2"/>
    <mergeCell ref="F3:K3"/>
    <mergeCell ref="H1:K1"/>
  </mergeCells>
  <pageMargins left="0.74803149606299213" right="0.74803149606299213" top="0.98425196850393704" bottom="0.98425196850393704" header="0.51181102362204722" footer="0.51181102362204722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имущество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kom28</dc:creator>
  <cp:lastModifiedBy>tatyana</cp:lastModifiedBy>
  <cp:lastPrinted>2021-11-11T06:31:58Z</cp:lastPrinted>
  <dcterms:created xsi:type="dcterms:W3CDTF">2015-09-01T07:02:34Z</dcterms:created>
  <dcterms:modified xsi:type="dcterms:W3CDTF">2021-11-11T06:32:20Z</dcterms:modified>
</cp:coreProperties>
</file>